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<sst xmlns="http://schemas.openxmlformats.org/spreadsheetml/2006/main" count="147" uniqueCount="140">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</sst>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6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8" fillId="0" borderId="0" xfId="53" applyBorder="1" applyAlignment="1" applyProtection="1">
      <alignment horizontal="left" vertical="center" indent="2"/>
      <protection/>
    </xf>
    <xf numFmtId="0" fontId="48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8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2020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2020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8023292</v>
      </c>
      <c r="D11" s="15">
        <f>D12+D18+D19</f>
        <v>7992719</v>
      </c>
      <c r="E11" s="15">
        <f>IF(C11&lt;=0,0,D11/C11*100)</f>
        <v>99.61894693599585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7937180</v>
      </c>
      <c r="D12" s="15">
        <f>SUM(D13:D14)</f>
        <v>7926778</v>
      </c>
      <c r="E12" s="15">
        <f aca="true" t="shared" si="0" ref="E12:E49">IF(C12&lt;=0,0,D12/C12*100)</f>
        <v>99.86894589766139</v>
      </c>
      <c r="G12" s="36"/>
    </row>
    <row r="13" spans="1:7" ht="14.25" thickBot="1" thickTop="1">
      <c r="A13" s="13" t="s">
        <v>45</v>
      </c>
      <c r="B13" s="22" t="s">
        <v>12</v>
      </c>
      <c r="C13" s="17">
        <v>7519555</v>
      </c>
      <c r="D13" s="17">
        <v>7632963</v>
      </c>
      <c r="E13" s="16">
        <f t="shared" si="0"/>
        <v>101.50817435340255</v>
      </c>
      <c r="G13" s="36"/>
    </row>
    <row r="14" spans="1:7" ht="14.25" thickBot="1" thickTop="1">
      <c r="A14" s="13" t="s">
        <v>46</v>
      </c>
      <c r="B14" s="22" t="s">
        <v>13</v>
      </c>
      <c r="C14" s="17">
        <v>417625</v>
      </c>
      <c r="D14" s="17">
        <v>293815</v>
      </c>
      <c r="E14" s="16">
        <f t="shared" si="0"/>
        <v>70.35378629152949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86112</v>
      </c>
      <c r="D19" s="17">
        <v>65941</v>
      </c>
      <c r="E19" s="16">
        <f t="shared" si="0"/>
        <v>76.5758547008547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6378672</v>
      </c>
      <c r="D20" s="15">
        <f>SUM(D21:D31)</f>
        <v>6660675</v>
      </c>
      <c r="E20" s="15">
        <f t="shared" si="0"/>
        <v>104.42102995733282</v>
      </c>
      <c r="G20" s="36"/>
    </row>
    <row r="21" spans="1:7" ht="14.25" thickBot="1" thickTop="1">
      <c r="A21" s="13">
        <v>9</v>
      </c>
      <c r="B21" s="23" t="s">
        <v>48</v>
      </c>
      <c r="C21" s="17">
        <v>1229474</v>
      </c>
      <c r="D21" s="17">
        <v>1379661</v>
      </c>
      <c r="E21" s="16">
        <f t="shared" si="0"/>
        <v>112.21554908847197</v>
      </c>
      <c r="G21" s="36"/>
    </row>
    <row r="22" spans="1:7" ht="14.25" thickBot="1" thickTop="1">
      <c r="A22" s="13">
        <v>10</v>
      </c>
      <c r="B22" s="23" t="s">
        <v>64</v>
      </c>
      <c r="C22" s="17">
        <v>201221</v>
      </c>
      <c r="D22" s="17">
        <v>195361</v>
      </c>
      <c r="E22" s="16">
        <f t="shared" si="0"/>
        <v>97.08777910854235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1536054</v>
      </c>
      <c r="D24" s="17">
        <v>1585633</v>
      </c>
      <c r="E24" s="16">
        <f t="shared" si="0"/>
        <v>103.22768600583052</v>
      </c>
      <c r="G24" s="36"/>
    </row>
    <row r="25" spans="1:7" ht="14.25" thickBot="1" thickTop="1">
      <c r="A25" s="13">
        <v>13</v>
      </c>
      <c r="B25" s="23" t="s">
        <v>67</v>
      </c>
      <c r="C25" s="17">
        <v>551989</v>
      </c>
      <c r="D25" s="17">
        <v>519388</v>
      </c>
      <c r="E25" s="16">
        <f t="shared" si="0"/>
        <v>94.0939040451893</v>
      </c>
      <c r="G25" s="36"/>
    </row>
    <row r="26" spans="1:7" ht="14.25" thickBot="1" thickTop="1">
      <c r="A26" s="13">
        <v>14</v>
      </c>
      <c r="B26" s="23" t="s">
        <v>2</v>
      </c>
      <c r="C26" s="17">
        <v>744100</v>
      </c>
      <c r="D26" s="17">
        <v>759788</v>
      </c>
      <c r="E26" s="16">
        <f t="shared" si="0"/>
        <v>102.10831877435828</v>
      </c>
      <c r="G26" s="36"/>
    </row>
    <row r="27" spans="1:7" ht="14.25" thickBot="1" thickTop="1">
      <c r="A27" s="13">
        <v>15</v>
      </c>
      <c r="B27" s="22" t="s">
        <v>68</v>
      </c>
      <c r="C27" s="17">
        <v>1942438</v>
      </c>
      <c r="D27" s="17">
        <v>2068153</v>
      </c>
      <c r="E27" s="16">
        <f t="shared" si="0"/>
        <v>106.47202124340649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159132</v>
      </c>
      <c r="D29" s="17">
        <v>126779</v>
      </c>
      <c r="E29" s="16">
        <f t="shared" si="0"/>
        <v>79.66907975768545</v>
      </c>
      <c r="G29" s="36"/>
    </row>
    <row r="30" spans="1:7" ht="14.25" thickBot="1" thickTop="1">
      <c r="A30" s="13">
        <v>18</v>
      </c>
      <c r="B30" s="23" t="s">
        <v>49</v>
      </c>
      <c r="C30" s="17">
        <v>1583</v>
      </c>
      <c r="D30" s="17">
        <v>12729</v>
      </c>
      <c r="E30" s="16">
        <f t="shared" si="0"/>
        <v>804.1061276058118</v>
      </c>
      <c r="G30" s="36"/>
    </row>
    <row r="31" spans="1:7" ht="14.25" thickBot="1" thickTop="1">
      <c r="A31" s="13">
        <v>19</v>
      </c>
      <c r="B31" s="22" t="s">
        <v>71</v>
      </c>
      <c r="C31" s="17">
        <v>12681</v>
      </c>
      <c r="D31" s="17">
        <v>13183</v>
      </c>
      <c r="E31" s="16">
        <f t="shared" si="0"/>
        <v>103.95867833767053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1644620</v>
      </c>
      <c r="D32" s="19">
        <f>D11-D20-D16+D17</f>
        <v>1332044</v>
      </c>
      <c r="E32" s="19">
        <f t="shared" si="0"/>
        <v>80.99402901582128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31177</v>
      </c>
      <c r="D33" s="19">
        <f>D34+D35+D36</f>
        <v>21739</v>
      </c>
      <c r="E33" s="15">
        <f t="shared" si="0"/>
        <v>69.7276838695192</v>
      </c>
      <c r="G33" s="36"/>
    </row>
    <row r="34" spans="1:7" ht="14.25" thickBot="1" thickTop="1">
      <c r="A34" s="13" t="s">
        <v>79</v>
      </c>
      <c r="B34" s="22" t="s">
        <v>50</v>
      </c>
      <c r="C34" s="17">
        <v>31177</v>
      </c>
      <c r="D34" s="17">
        <v>21739</v>
      </c>
      <c r="E34" s="16">
        <f t="shared" si="0"/>
        <v>69.7276838695192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56507</v>
      </c>
      <c r="D37" s="15">
        <f>D38+D39+D40</f>
        <v>51454</v>
      </c>
      <c r="E37" s="15">
        <f t="shared" si="0"/>
        <v>91.05774505813439</v>
      </c>
      <c r="G37" s="36"/>
    </row>
    <row r="38" spans="1:7" ht="14.25" thickBot="1" thickTop="1">
      <c r="A38" s="13" t="s">
        <v>82</v>
      </c>
      <c r="B38" s="22" t="s">
        <v>52</v>
      </c>
      <c r="C38" s="17">
        <v>45446</v>
      </c>
      <c r="D38" s="17">
        <v>45767</v>
      </c>
      <c r="E38" s="16">
        <f t="shared" si="0"/>
        <v>100.70633279056463</v>
      </c>
      <c r="G38" s="36"/>
    </row>
    <row r="39" spans="1:7" ht="14.25" thickBot="1" thickTop="1">
      <c r="A39" s="13" t="s">
        <v>83</v>
      </c>
      <c r="B39" s="22" t="s">
        <v>53</v>
      </c>
      <c r="C39" s="17">
        <v>11061</v>
      </c>
      <c r="D39" s="17">
        <v>5687</v>
      </c>
      <c r="E39" s="16">
        <f t="shared" si="0"/>
        <v>51.41488111382334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1619290</v>
      </c>
      <c r="D41" s="15">
        <f>D32+D33-D37</f>
        <v>1302329</v>
      </c>
      <c r="E41" s="15">
        <f t="shared" si="0"/>
        <v>80.42592741263147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1619290</v>
      </c>
      <c r="D43" s="15">
        <f>D41+D42</f>
        <v>1302329</v>
      </c>
      <c r="E43" s="15">
        <f t="shared" si="0"/>
        <v>80.42592741263147</v>
      </c>
    </row>
    <row r="44" spans="1:5" ht="14.25" thickBot="1" thickTop="1">
      <c r="A44" s="13">
        <v>26</v>
      </c>
      <c r="B44" s="23" t="s">
        <v>5</v>
      </c>
      <c r="C44" s="17">
        <v>186781</v>
      </c>
      <c r="D44" s="17">
        <v>157323</v>
      </c>
      <c r="E44" s="16">
        <f t="shared" si="0"/>
        <v>84.22858856093501</v>
      </c>
    </row>
    <row r="45" spans="1:5" ht="14.25" thickBot="1" thickTop="1">
      <c r="A45" s="13">
        <v>27</v>
      </c>
      <c r="B45" s="24" t="s">
        <v>18</v>
      </c>
      <c r="C45" s="15">
        <f>C43-C44</f>
        <v>1432509</v>
      </c>
      <c r="D45" s="15">
        <f>D43-D44</f>
        <v>1145006</v>
      </c>
      <c r="E45" s="15">
        <f t="shared" si="0"/>
        <v>79.93010864155129</v>
      </c>
    </row>
    <row r="46" spans="1:5" ht="14.25" thickBot="1" thickTop="1">
      <c r="A46" s="13">
        <v>28</v>
      </c>
      <c r="B46" s="25" t="s">
        <v>6</v>
      </c>
      <c r="C46" s="17">
        <v>620754</v>
      </c>
      <c r="D46" s="17">
        <v>496169</v>
      </c>
      <c r="E46" s="16">
        <f t="shared" si="0"/>
        <v>79.93005280674792</v>
      </c>
    </row>
    <row r="47" spans="1:5" ht="27" thickBot="1" thickTop="1">
      <c r="A47" s="13">
        <v>29</v>
      </c>
      <c r="B47" s="24" t="s">
        <v>76</v>
      </c>
      <c r="C47" s="15">
        <f>C45-C46</f>
        <v>811755</v>
      </c>
      <c r="D47" s="15">
        <f>D45-D46</f>
        <v>648837</v>
      </c>
      <c r="E47" s="15">
        <f t="shared" si="0"/>
        <v>79.93015133876601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1432509</v>
      </c>
      <c r="D49" s="15">
        <f>D45+D48</f>
        <v>1145006</v>
      </c>
      <c r="E49" s="15">
        <f t="shared" si="0"/>
        <v>79.93010864155129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2020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8023292</v>
      </c>
      <c r="D11" s="15">
        <f>'Биланс на успех - природа'!D11</f>
        <v>7992719</v>
      </c>
      <c r="E11" s="15">
        <f>'Биланс на успех - природа'!E11</f>
        <v>99.61894693599585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7937180</v>
      </c>
      <c r="D12" s="15">
        <f>'Биланс на успех - природа'!D12</f>
        <v>7926778</v>
      </c>
      <c r="E12" s="15">
        <f>'Биланс на успех - природа'!E12</f>
        <v>99.86894589766139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7519555</v>
      </c>
      <c r="D13" s="17">
        <f>'Биланс на успех - природа'!D13</f>
        <v>7632963</v>
      </c>
      <c r="E13" s="16">
        <f>'Биланс на успех - природа'!E13</f>
        <v>101.50817435340255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417625</v>
      </c>
      <c r="D14" s="17">
        <f>'Биланс на успех - природа'!D14</f>
        <v>293815</v>
      </c>
      <c r="E14" s="16">
        <f>'Биланс на успех - природа'!E14</f>
        <v>70.35378629152949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86112</v>
      </c>
      <c r="D19" s="17">
        <f>'Биланс на успех - природа'!D19</f>
        <v>65941</v>
      </c>
      <c r="E19" s="16">
        <f>'Биланс на успех - природа'!E19</f>
        <v>76.5758547008547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6378672</v>
      </c>
      <c r="D20" s="15">
        <f>'Биланс на успех - природа'!D20</f>
        <v>6660675</v>
      </c>
      <c r="E20" s="15">
        <f>'Биланс на успех - природа'!E20</f>
        <v>104.42102995733282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1229474</v>
      </c>
      <c r="D21" s="17">
        <f>'Биланс на успех - природа'!D21</f>
        <v>1379661</v>
      </c>
      <c r="E21" s="16">
        <f>'Биланс на успех - природа'!E21</f>
        <v>112.21554908847197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201221</v>
      </c>
      <c r="D22" s="17">
        <f>'Биланс на успех - природа'!D22</f>
        <v>195361</v>
      </c>
      <c r="E22" s="16">
        <f>'Биланс на успех - природа'!E22</f>
        <v>97.08777910854235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1536054</v>
      </c>
      <c r="D24" s="17">
        <f>'Биланс на успех - природа'!D24</f>
        <v>1585633</v>
      </c>
      <c r="E24" s="16">
        <f>'Биланс на успех - природа'!E24</f>
        <v>103.22768600583052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551989</v>
      </c>
      <c r="D25" s="17">
        <f>'Биланс на успех - природа'!D25</f>
        <v>519388</v>
      </c>
      <c r="E25" s="16">
        <f>'Биланс на успех - природа'!E25</f>
        <v>94.0939040451893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744100</v>
      </c>
      <c r="D26" s="17">
        <f>'Биланс на успех - природа'!D26</f>
        <v>759788</v>
      </c>
      <c r="E26" s="16">
        <f>'Биланс на успех - природа'!E26</f>
        <v>102.10831877435828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1942438</v>
      </c>
      <c r="D27" s="17">
        <f>'Биланс на успех - природа'!D27</f>
        <v>2068153</v>
      </c>
      <c r="E27" s="16">
        <f>'Биланс на успех - природа'!E27</f>
        <v>106.47202124340649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159132</v>
      </c>
      <c r="D29" s="17">
        <f>'Биланс на успех - природа'!D29</f>
        <v>126779</v>
      </c>
      <c r="E29" s="16">
        <f>'Биланс на успех - природа'!E29</f>
        <v>79.66907975768545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1583</v>
      </c>
      <c r="D30" s="17">
        <f>'Биланс на успех - природа'!D30</f>
        <v>12729</v>
      </c>
      <c r="E30" s="16">
        <f>'Биланс на успех - природа'!E30</f>
        <v>804.1061276058118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12681</v>
      </c>
      <c r="D31" s="17">
        <f>'Биланс на успех - природа'!D31</f>
        <v>13183</v>
      </c>
      <c r="E31" s="16">
        <f>'Биланс на успех - природа'!E31</f>
        <v>103.95867833767053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1644620</v>
      </c>
      <c r="D32" s="19">
        <f>'Биланс на успех - природа'!D32</f>
        <v>1332044</v>
      </c>
      <c r="E32" s="19">
        <f>'Биланс на успех - природа'!E32</f>
        <v>80.99402901582128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31177</v>
      </c>
      <c r="D33" s="19">
        <f>'Биланс на успех - природа'!D33</f>
        <v>21739</v>
      </c>
      <c r="E33" s="15">
        <f>'Биланс на успех - природа'!E33</f>
        <v>69.7276838695192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31177</v>
      </c>
      <c r="D34" s="17">
        <f>'Биланс на успех - природа'!D34</f>
        <v>21739</v>
      </c>
      <c r="E34" s="16">
        <f>'Биланс на успех - природа'!E34</f>
        <v>69.7276838695192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56507</v>
      </c>
      <c r="D37" s="15">
        <f>'Биланс на успех - природа'!D37</f>
        <v>51454</v>
      </c>
      <c r="E37" s="15">
        <f>'Биланс на успех - природа'!E37</f>
        <v>91.05774505813439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45446</v>
      </c>
      <c r="D38" s="17">
        <f>'Биланс на успех - природа'!D38</f>
        <v>45767</v>
      </c>
      <c r="E38" s="16">
        <f>'Биланс на успех - природа'!E38</f>
        <v>100.70633279056463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11061</v>
      </c>
      <c r="D39" s="17">
        <f>'Биланс на успех - природа'!D39</f>
        <v>5687</v>
      </c>
      <c r="E39" s="16">
        <f>'Биланс на успех - природа'!E39</f>
        <v>51.41488111382334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1619290</v>
      </c>
      <c r="D41" s="15">
        <f>'Биланс на успех - природа'!D41</f>
        <v>1302329</v>
      </c>
      <c r="E41" s="15">
        <f>'Биланс на успех - природа'!E41</f>
        <v>80.42592741263147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1619290</v>
      </c>
      <c r="D43" s="15">
        <f>'Биланс на успех - природа'!D43</f>
        <v>1302329</v>
      </c>
      <c r="E43" s="15">
        <f>'Биланс на успех - природа'!E43</f>
        <v>80.42592741263147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186781</v>
      </c>
      <c r="D44" s="17">
        <f>'Биланс на успех - природа'!D44</f>
        <v>157323</v>
      </c>
      <c r="E44" s="16">
        <f>'Биланс на успех - природа'!E44</f>
        <v>84.22858856093501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1432509</v>
      </c>
      <c r="D45" s="15">
        <f>'Биланс на успех - природа'!D45</f>
        <v>1145006</v>
      </c>
      <c r="E45" s="15">
        <f>'Биланс на успех - природа'!E45</f>
        <v>79.93010864155129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620754</v>
      </c>
      <c r="D46" s="17">
        <f>'Биланс на успех - природа'!D46</f>
        <v>496169</v>
      </c>
      <c r="E46" s="16">
        <f>'Биланс на успех - природа'!E46</f>
        <v>79.93005280674792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811755</v>
      </c>
      <c r="D47" s="15">
        <f>'Биланс на успех - природа'!D47</f>
        <v>648837</v>
      </c>
      <c r="E47" s="15">
        <f>'Биланс на успех - природа'!E47</f>
        <v>79.93015133876601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1432509</v>
      </c>
      <c r="D49" s="15">
        <f>'Биланс на успех - природа'!D49</f>
        <v>1145006</v>
      </c>
      <c r="E49" s="15">
        <f>'Биланс на успех - природа'!E49</f>
        <v>79.93010864155129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2021-02-25T12:22:28Z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